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Autoinvent\2020\7_drobne elementy\Elementy powtórka\"/>
    </mc:Choice>
  </mc:AlternateContent>
  <bookViews>
    <workbookView xWindow="-110" yWindow="-110" windowWidth="23260" windowHeight="12580"/>
  </bookViews>
  <sheets>
    <sheet name="Arkusz" sheetId="2" r:id="rId1"/>
  </sheets>
  <definedNames>
    <definedName name="_xlnm.Print_Area" localSheetId="0">Arkusz!$A$2:$F$62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2" l="1"/>
  <c r="F59" i="2"/>
  <c r="F58" i="2"/>
  <c r="F57" i="2"/>
  <c r="F56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6" i="2"/>
  <c r="F61" i="2" l="1"/>
</calcChain>
</file>

<file path=xl/sharedStrings.xml><?xml version="1.0" encoding="utf-8"?>
<sst xmlns="http://schemas.openxmlformats.org/spreadsheetml/2006/main" count="159" uniqueCount="121">
  <si>
    <t>Opis</t>
  </si>
  <si>
    <t>Producent</t>
  </si>
  <si>
    <t>Numer producenta</t>
  </si>
  <si>
    <t>Phoenix Contact</t>
  </si>
  <si>
    <t>Złącze</t>
  </si>
  <si>
    <t>Kingbright</t>
  </si>
  <si>
    <t>KP-2012SRC-PRV</t>
  </si>
  <si>
    <t>Traco Power</t>
  </si>
  <si>
    <t>TSR1-24120</t>
  </si>
  <si>
    <t>TSR1-2450</t>
  </si>
  <si>
    <t>Samtec</t>
  </si>
  <si>
    <t>FTSH-105-01-L-DV-K-TR</t>
  </si>
  <si>
    <t>Diodes</t>
  </si>
  <si>
    <t>SMBJ5.0A-13-F</t>
  </si>
  <si>
    <t>SMBJ5.0CA</t>
  </si>
  <si>
    <t>Littelfuse</t>
  </si>
  <si>
    <t>STPS0560Z</t>
  </si>
  <si>
    <t>STMicroelectronics</t>
  </si>
  <si>
    <t>BAT41ZFILM</t>
  </si>
  <si>
    <t>SMBJ24A</t>
  </si>
  <si>
    <t>Texas Instruments</t>
  </si>
  <si>
    <t>SN74LVC14AD</t>
  </si>
  <si>
    <t>L6398D</t>
  </si>
  <si>
    <t>TSV991ILT</t>
  </si>
  <si>
    <t>TI National Semiconductor</t>
  </si>
  <si>
    <t>LM3940IMP-3.3/NOPB</t>
  </si>
  <si>
    <t>STM32F103RBT6</t>
  </si>
  <si>
    <t>SN65HVD230D</t>
  </si>
  <si>
    <t>M-523CT</t>
  </si>
  <si>
    <t>KEMET</t>
  </si>
  <si>
    <t>Murata</t>
  </si>
  <si>
    <t>BLM21PG600SN1D</t>
  </si>
  <si>
    <t>Osram Opto</t>
  </si>
  <si>
    <t>LSM676-P2R1-1</t>
  </si>
  <si>
    <t>LYM676-Q2S1-26</t>
  </si>
  <si>
    <t>LGM676-N2Q1-24</t>
  </si>
  <si>
    <t>Light guide</t>
  </si>
  <si>
    <t>Mentor</t>
  </si>
  <si>
    <t>IQD</t>
  </si>
  <si>
    <t>LFSPXO009589</t>
  </si>
  <si>
    <t>STD25NF10T4</t>
  </si>
  <si>
    <t>Wkładka gwintowana; mosiądz; bez powłoki; M3; BN: 1054; Dł: 5,3mm</t>
  </si>
  <si>
    <t>BOSSARD </t>
  </si>
  <si>
    <t>Wkładka gwintowana; mosiądz; bez powłoki; M4; Dł: 8,5mm</t>
  </si>
  <si>
    <t>KVT-FASTENING</t>
  </si>
  <si>
    <t>Wkładka gwintowana; mosiądz; bez powłoki; M5; BN: 1054; Dł: 8,3mm</t>
  </si>
  <si>
    <t>Wkładka gwintowana; mosiądz; bez powłoki; M6; BN: 1054; Dł: 9,2mm</t>
  </si>
  <si>
    <t>ILSI</t>
  </si>
  <si>
    <t>ISM92-3351AH-8.0000</t>
  </si>
  <si>
    <t>1280.1010</t>
  </si>
  <si>
    <t>AG TermoPasty</t>
  </si>
  <si>
    <t>Alkohol Izopropylowy 1L - kanister</t>
  </si>
  <si>
    <t>Alkohol izopropylowy; 400ml; aerozol; puszka; bezbarwny</t>
  </si>
  <si>
    <t>ART.AGT-225</t>
  </si>
  <si>
    <t>ART.AGT-003</t>
  </si>
  <si>
    <t>B3F-1020</t>
  </si>
  <si>
    <t>Mikroprzełącznik TACT</t>
  </si>
  <si>
    <t>OMRON</t>
  </si>
  <si>
    <t>L717SDE09P</t>
  </si>
  <si>
    <t>Amphenol</t>
  </si>
  <si>
    <t>L77SDE09S</t>
  </si>
  <si>
    <t>Obudowa: do złączy D-Sub; D-Sub 9pin</t>
  </si>
  <si>
    <t>ENCITECH</t>
  </si>
  <si>
    <t>6260-0101-01</t>
  </si>
  <si>
    <t>Preparat czyszczący; 400ml; aerozol; puszka</t>
  </si>
  <si>
    <t>LOCTITE</t>
  </si>
  <si>
    <t>SF 7063</t>
  </si>
  <si>
    <t>Sprężone powietrze; DUST OFF 360; 200ml; aerozol; puszka</t>
  </si>
  <si>
    <t>KONTAKT CHEMIE</t>
  </si>
  <si>
    <t>33162</t>
  </si>
  <si>
    <t>EC11J1524413</t>
  </si>
  <si>
    <t>Enkoder: inkrementalny; SMD; 15imp/obrót; dwa sygnały A i B</t>
  </si>
  <si>
    <t>ALPS</t>
  </si>
  <si>
    <t>Listwa kołkowa; kołkowe; męskie; PIN: 40; proste; 2,54mm; THT; 1x40</t>
  </si>
  <si>
    <t>CONNFLY</t>
  </si>
  <si>
    <t>DS1021-1*40SF11</t>
  </si>
  <si>
    <t>Listwa kołkowa; kołkowe; męskie; PIN: 80; proste; 2,54mm; THT; 2x40</t>
  </si>
  <si>
    <t>DS1021-2*40SF11</t>
  </si>
  <si>
    <t> Pasta Sn62Pb36Ag2 do lutowania elementów SMD - pojemnik 500g</t>
  </si>
  <si>
    <t>AG Termopasty</t>
  </si>
  <si>
    <t>ART.AGT-027</t>
  </si>
  <si>
    <t>Mikroprzełącznik SNAP ACTION; z dźwignią (z rolką); SPDT; IP40</t>
  </si>
  <si>
    <t>D2F-01L2-D</t>
  </si>
  <si>
    <t>Gniazdo; kołkowe; żeńskie; PIN: 20; toczone styki; proste; 2,54mm</t>
  </si>
  <si>
    <t>DS1002-03-1*20131</t>
  </si>
  <si>
    <t>3-640440-5</t>
  </si>
  <si>
    <t>TE Connectivity</t>
  </si>
  <si>
    <t>PM-K45-C3</t>
  </si>
  <si>
    <t>Krańcówka optyczna, NPN</t>
  </si>
  <si>
    <t>Panasonic</t>
  </si>
  <si>
    <t>CYNEL</t>
  </si>
  <si>
    <r>
      <t>2m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</si>
  <si>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30m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</si>
  <si>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12m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- 32 szt.</t>
    </r>
  </si>
  <si>
    <r>
      <t>6m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- 8 szt.</t>
    </r>
  </si>
  <si>
    <r>
      <t>Płyta z gumy mikroporowatej 5mm, gęstość pianki 120kg/m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, materiał: EPDM</t>
    </r>
  </si>
  <si>
    <t>Płyta z gumy mikroporowatej 2mm, gęstość pianki 120kg/m3, materiał: EPDM</t>
  </si>
  <si>
    <t>Płyta z polistyrenu ekstrudowanego (XPS), grubość: 50mm, szerokość: min.500mm, długość: min.1000mm, gęstość: 30-40 kg/m3, naprężenie ściskające przy 10% odkształceniu: 400kPa</t>
  </si>
  <si>
    <t>Płyta z polistyrenu ekstrudowanego (XPS), grubość: 100mm, szerokość: min.500mm, długość: min.1000mm, gęstość: 30-40 kg/m3, naprężenie ściskające przy 10% odkształceniu: 400kPa</t>
  </si>
  <si>
    <t>Płyta z polistyrenu ekstrudowanego (XPS), grubość: 20mm, szerokość: min.500mm, długość: min.1000mm, gęstość: 30-40 kg/m3, naprężenie ściskające przy 10% odkształceniu: 400kPa</t>
  </si>
  <si>
    <t>Przetwornica</t>
  </si>
  <si>
    <t>Dioda</t>
  </si>
  <si>
    <t>Transil</t>
  </si>
  <si>
    <t>Układ scalony</t>
  </si>
  <si>
    <t>Cewka</t>
  </si>
  <si>
    <t>Ferryt</t>
  </si>
  <si>
    <t>Dioda LED</t>
  </si>
  <si>
    <t>Generator</t>
  </si>
  <si>
    <t xml:space="preserve">Tranzystor </t>
  </si>
  <si>
    <t>Złącze ME 22,5 TBUS 1,5/ 5-ST-3,81 KM</t>
  </si>
  <si>
    <t>Obudwa ME 22,5 UT TBUS KMGY</t>
  </si>
  <si>
    <t>Obudowa ME 22,5 OT-MSTBO KMGY</t>
  </si>
  <si>
    <t>Złącze MCO 1,5/ 5-G1R-3,5 KMGY</t>
  </si>
  <si>
    <t>Złącze MSTBO 2,5/ 4-G1L KMGY </t>
  </si>
  <si>
    <t>Spoiwo lutownicze - Laski do lutowania miękkiego</t>
  </si>
  <si>
    <t>Sn60Pb40 i rozmiar 7x7mm o masie 150g</t>
  </si>
  <si>
    <t>Ilość sztuk</t>
  </si>
  <si>
    <t xml:space="preserve">Cena jedn. netto </t>
  </si>
  <si>
    <t>Wartość oferty netto</t>
  </si>
  <si>
    <r>
      <t>Całkowita cena ofertowa netto</t>
    </r>
    <r>
      <rPr>
        <sz val="18"/>
        <color theme="8" tint="-0.499984740745262"/>
        <rFont val="Calibri"/>
        <family val="2"/>
        <charset val="238"/>
        <scheme val="minor"/>
      </rPr>
      <t xml:space="preserve"> (suma wartości kolumny F)</t>
    </r>
  </si>
  <si>
    <t>Wykaz drobnych elementów elektronicznych i materiałów zużywalnych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</si>
</sst>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6319"/>
      <name val="Arial Narrow"/>
      <family val="2"/>
      <charset val="238"/>
    </font>
    <font>
      <b/>
      <sz val="18"/>
      <color theme="8" tint="-0.499984740745262"/>
      <name val="Calibri"/>
      <family val="2"/>
      <charset val="238"/>
      <scheme val="minor"/>
    </font>
    <font>
      <sz val="18"/>
      <color theme="8" tint="-0.499984740745262"/>
      <name val="Calibri"/>
      <family val="2"/>
      <charset val="238"/>
      <scheme val="minor"/>
    </font>
    <font>
      <b/>
      <sz val="14"/>
      <color rgb="FFFF6319"/>
      <name val="Arial Narrow"/>
      <family val="2"/>
      <charset val="238"/>
    </font>
    <font>
      <sz val="14"/>
      <color theme="8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ont="1" applyBorder="1"/>
    <xf numFmtId="2" fontId="0" fillId="0" borderId="0" xfId="0" applyNumberFormat="1" applyBorder="1"/>
    <xf numFmtId="0" fontId="0" fillId="2" borderId="0" xfId="0" applyFill="1"/>
    <xf numFmtId="49" fontId="0" fillId="2" borderId="0" xfId="0" applyNumberFormat="1" applyFill="1" applyBorder="1"/>
    <xf numFmtId="49" fontId="0" fillId="2" borderId="0" xfId="0" applyNumberFormat="1" applyFill="1"/>
    <xf numFmtId="0" fontId="0" fillId="3" borderId="0" xfId="0" applyFill="1"/>
    <xf numFmtId="49" fontId="0" fillId="3" borderId="0" xfId="0" applyNumberFormat="1" applyFill="1" applyBorder="1"/>
    <xf numFmtId="49" fontId="0" fillId="3" borderId="0" xfId="0" applyNumberFormat="1" applyFill="1" applyBorder="1" applyAlignment="1">
      <alignment wrapText="1"/>
    </xf>
    <xf numFmtId="49" fontId="0" fillId="3" borderId="0" xfId="0" applyNumberFormat="1" applyFill="1"/>
    <xf numFmtId="49" fontId="0" fillId="0" borderId="1" xfId="0" applyNumberFormat="1" applyBorder="1"/>
    <xf numFmtId="49" fontId="0" fillId="3" borderId="2" xfId="0" applyNumberFormat="1" applyFill="1" applyBorder="1"/>
    <xf numFmtId="49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3" xfId="0" applyFill="1" applyBorder="1"/>
    <xf numFmtId="49" fontId="0" fillId="0" borderId="3" xfId="0" applyNumberFormat="1" applyBorder="1"/>
    <xf numFmtId="49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/>
    <xf numFmtId="49" fontId="4" fillId="2" borderId="4" xfId="0" applyNumberFormat="1" applyFont="1" applyFill="1" applyBorder="1" applyAlignment="1">
      <alignment horizontal="right"/>
    </xf>
    <xf numFmtId="164" fontId="7" fillId="4" borderId="5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7">
    <dxf>
      <numFmt numFmtId="164" formatCode="#,##0.00\ &quot;zł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164" formatCode="#,##0.00\ &quot;zł&quot;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F61" totalsRowShown="0" dataDxfId="6">
  <autoFilter ref="A5:F61"/>
  <tableColumns count="6">
    <tableColumn id="2" name="Opis" dataDxfId="5"/>
    <tableColumn id="3" name="Producent" dataDxfId="4"/>
    <tableColumn id="4" name="Numer producenta" dataDxfId="3"/>
    <tableColumn id="5" name="Ilość sztuk" dataDxfId="2"/>
    <tableColumn id="11" name="Cena jedn. netto " dataDxfId="1"/>
    <tableColumn id="12" name="Wartość oferty netto" dataDxfId="0">
      <calculatedColumnFormula>Tabela1[[#This Row],[Ilość sztuk]]*Tabela1[[#This Row],[Cena jedn. netto 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tabSelected="1" topLeftCell="A13" zoomScale="80" zoomScaleNormal="80" zoomScaleSheetLayoutView="50" zoomScalePageLayoutView="60" workbookViewId="0">
      <selection activeCell="F67" sqref="F67"/>
    </sheetView>
  </sheetViews>
  <sheetFormatPr defaultRowHeight="14.5" x14ac:dyDescent="0.35"/>
  <cols>
    <col min="1" max="1" width="159.6328125" style="2" customWidth="1"/>
    <col min="2" max="2" width="36.81640625" style="2" customWidth="1"/>
    <col min="3" max="3" width="44.54296875" style="4" customWidth="1"/>
    <col min="4" max="4" width="14.36328125" bestFit="1" customWidth="1"/>
    <col min="5" max="5" width="19.6328125" style="37" customWidth="1"/>
    <col min="6" max="6" width="23.6328125" customWidth="1"/>
    <col min="7" max="7" width="19" customWidth="1"/>
    <col min="8" max="8" width="21.36328125" customWidth="1"/>
  </cols>
  <sheetData>
    <row r="2" spans="1:8" ht="14.5" customHeight="1" x14ac:dyDescent="0.35">
      <c r="A2" s="43" t="s">
        <v>120</v>
      </c>
      <c r="B2" s="43"/>
      <c r="C2" s="43"/>
      <c r="D2" s="43"/>
      <c r="E2" s="43"/>
      <c r="F2" s="43"/>
    </row>
    <row r="3" spans="1:8" ht="14.5" customHeight="1" x14ac:dyDescent="0.35">
      <c r="A3" s="43"/>
      <c r="B3" s="43"/>
      <c r="C3" s="43"/>
      <c r="D3" s="43"/>
      <c r="E3" s="43"/>
      <c r="F3" s="43"/>
    </row>
    <row r="4" spans="1:8" x14ac:dyDescent="0.35">
      <c r="A4" s="40"/>
      <c r="C4" s="27"/>
    </row>
    <row r="5" spans="1:8" ht="27" customHeight="1" x14ac:dyDescent="0.35">
      <c r="A5" s="3" t="s">
        <v>0</v>
      </c>
      <c r="B5" s="3" t="s">
        <v>1</v>
      </c>
      <c r="C5" s="32" t="s">
        <v>2</v>
      </c>
      <c r="D5" s="1" t="s">
        <v>116</v>
      </c>
      <c r="E5" s="38" t="s">
        <v>117</v>
      </c>
      <c r="F5" s="1" t="s">
        <v>118</v>
      </c>
      <c r="G5" s="1"/>
      <c r="H5" s="1"/>
    </row>
    <row r="6" spans="1:8" s="8" customFormat="1" x14ac:dyDescent="0.35">
      <c r="A6" s="9" t="s">
        <v>109</v>
      </c>
      <c r="B6" s="9" t="s">
        <v>3</v>
      </c>
      <c r="C6" s="28">
        <v>2713722</v>
      </c>
      <c r="D6" s="23">
        <v>10</v>
      </c>
      <c r="E6" s="33"/>
      <c r="F6" s="33">
        <f>Tabela1[[#This Row],[Ilość sztuk]]*Tabela1[[#This Row],[Cena jedn. netto ]]</f>
        <v>0</v>
      </c>
    </row>
    <row r="7" spans="1:8" s="11" customFormat="1" x14ac:dyDescent="0.35">
      <c r="A7" s="12" t="s">
        <v>110</v>
      </c>
      <c r="B7" s="12" t="s">
        <v>3</v>
      </c>
      <c r="C7" s="29">
        <v>2869524</v>
      </c>
      <c r="D7" s="24">
        <v>10</v>
      </c>
      <c r="E7" s="34"/>
      <c r="F7" s="34">
        <f>Tabela1[[#This Row],[Ilość sztuk]]*Tabela1[[#This Row],[Cena jedn. netto ]]</f>
        <v>0</v>
      </c>
    </row>
    <row r="8" spans="1:8" s="8" customFormat="1" x14ac:dyDescent="0.35">
      <c r="A8" s="9" t="s">
        <v>111</v>
      </c>
      <c r="B8" s="9" t="s">
        <v>3</v>
      </c>
      <c r="C8" s="28">
        <v>2907761</v>
      </c>
      <c r="D8" s="23">
        <v>10</v>
      </c>
      <c r="E8" s="33"/>
      <c r="F8" s="33">
        <f>Tabela1[[#This Row],[Ilość sztuk]]*Tabela1[[#This Row],[Cena jedn. netto ]]</f>
        <v>0</v>
      </c>
    </row>
    <row r="9" spans="1:8" s="11" customFormat="1" x14ac:dyDescent="0.35">
      <c r="A9" s="12" t="s">
        <v>112</v>
      </c>
      <c r="B9" s="12" t="s">
        <v>3</v>
      </c>
      <c r="C9" s="29">
        <v>2278351</v>
      </c>
      <c r="D9" s="24">
        <v>20</v>
      </c>
      <c r="E9" s="34"/>
      <c r="F9" s="34">
        <f>Tabela1[[#This Row],[Ilość sztuk]]*Tabela1[[#This Row],[Cena jedn. netto ]]</f>
        <v>0</v>
      </c>
    </row>
    <row r="10" spans="1:8" s="8" customFormat="1" x14ac:dyDescent="0.35">
      <c r="A10" s="9" t="s">
        <v>113</v>
      </c>
      <c r="B10" s="9" t="s">
        <v>3</v>
      </c>
      <c r="C10" s="28">
        <v>2907774</v>
      </c>
      <c r="D10" s="23">
        <v>20</v>
      </c>
      <c r="E10" s="33"/>
      <c r="F10" s="33">
        <f>Tabela1[[#This Row],[Ilość sztuk]]*Tabela1[[#This Row],[Cena jedn. netto ]]</f>
        <v>0</v>
      </c>
    </row>
    <row r="11" spans="1:8" s="11" customFormat="1" x14ac:dyDescent="0.35">
      <c r="A11" s="12" t="s">
        <v>100</v>
      </c>
      <c r="B11" s="12" t="s">
        <v>7</v>
      </c>
      <c r="C11" s="29" t="s">
        <v>8</v>
      </c>
      <c r="D11" s="24">
        <v>4</v>
      </c>
      <c r="E11" s="34"/>
      <c r="F11" s="34">
        <f>Tabela1[[#This Row],[Ilość sztuk]]*Tabela1[[#This Row],[Cena jedn. netto ]]</f>
        <v>0</v>
      </c>
    </row>
    <row r="12" spans="1:8" s="8" customFormat="1" x14ac:dyDescent="0.35">
      <c r="A12" s="9" t="s">
        <v>100</v>
      </c>
      <c r="B12" s="9" t="s">
        <v>7</v>
      </c>
      <c r="C12" s="28" t="s">
        <v>9</v>
      </c>
      <c r="D12" s="23">
        <v>4</v>
      </c>
      <c r="E12" s="33"/>
      <c r="F12" s="33">
        <f>Tabela1[[#This Row],[Ilość sztuk]]*Tabela1[[#This Row],[Cena jedn. netto ]]</f>
        <v>0</v>
      </c>
    </row>
    <row r="13" spans="1:8" s="11" customFormat="1" x14ac:dyDescent="0.35">
      <c r="A13" s="12" t="s">
        <v>4</v>
      </c>
      <c r="B13" s="12" t="s">
        <v>10</v>
      </c>
      <c r="C13" s="29" t="s">
        <v>11</v>
      </c>
      <c r="D13" s="24">
        <v>8</v>
      </c>
      <c r="E13" s="34"/>
      <c r="F13" s="34">
        <f>Tabela1[[#This Row],[Ilość sztuk]]*Tabela1[[#This Row],[Cena jedn. netto ]]</f>
        <v>0</v>
      </c>
    </row>
    <row r="14" spans="1:8" s="8" customFormat="1" x14ac:dyDescent="0.35">
      <c r="A14" s="9" t="s">
        <v>102</v>
      </c>
      <c r="B14" s="9" t="s">
        <v>12</v>
      </c>
      <c r="C14" s="28" t="s">
        <v>13</v>
      </c>
      <c r="D14" s="23">
        <v>20</v>
      </c>
      <c r="E14" s="33"/>
      <c r="F14" s="33">
        <f>Tabela1[[#This Row],[Ilość sztuk]]*Tabela1[[#This Row],[Cena jedn. netto ]]</f>
        <v>0</v>
      </c>
    </row>
    <row r="15" spans="1:8" s="11" customFormat="1" ht="15" customHeight="1" x14ac:dyDescent="0.35">
      <c r="A15" s="13" t="s">
        <v>102</v>
      </c>
      <c r="B15" s="12" t="s">
        <v>15</v>
      </c>
      <c r="C15" s="29" t="s">
        <v>14</v>
      </c>
      <c r="D15" s="24">
        <v>20</v>
      </c>
      <c r="E15" s="34"/>
      <c r="F15" s="34">
        <f>Tabela1[[#This Row],[Ilość sztuk]]*Tabela1[[#This Row],[Cena jedn. netto ]]</f>
        <v>0</v>
      </c>
    </row>
    <row r="16" spans="1:8" s="8" customFormat="1" x14ac:dyDescent="0.35">
      <c r="A16" s="9" t="s">
        <v>101</v>
      </c>
      <c r="B16" s="9" t="s">
        <v>17</v>
      </c>
      <c r="C16" s="28" t="s">
        <v>16</v>
      </c>
      <c r="D16" s="23">
        <v>20</v>
      </c>
      <c r="E16" s="33"/>
      <c r="F16" s="33">
        <f>Tabela1[[#This Row],[Ilość sztuk]]*Tabela1[[#This Row],[Cena jedn. netto ]]</f>
        <v>0</v>
      </c>
    </row>
    <row r="17" spans="1:6" s="11" customFormat="1" x14ac:dyDescent="0.35">
      <c r="A17" s="12" t="s">
        <v>101</v>
      </c>
      <c r="B17" s="12" t="s">
        <v>17</v>
      </c>
      <c r="C17" s="29" t="s">
        <v>18</v>
      </c>
      <c r="D17" s="24">
        <v>20</v>
      </c>
      <c r="E17" s="34"/>
      <c r="F17" s="34">
        <f>Tabela1[[#This Row],[Ilość sztuk]]*Tabela1[[#This Row],[Cena jedn. netto ]]</f>
        <v>0</v>
      </c>
    </row>
    <row r="18" spans="1:6" s="8" customFormat="1" x14ac:dyDescent="0.35">
      <c r="A18" s="9" t="s">
        <v>102</v>
      </c>
      <c r="B18" s="9" t="s">
        <v>15</v>
      </c>
      <c r="C18" s="28" t="s">
        <v>19</v>
      </c>
      <c r="D18" s="23">
        <v>20</v>
      </c>
      <c r="E18" s="33"/>
      <c r="F18" s="33">
        <f>Tabela1[[#This Row],[Ilość sztuk]]*Tabela1[[#This Row],[Cena jedn. netto ]]</f>
        <v>0</v>
      </c>
    </row>
    <row r="19" spans="1:6" s="11" customFormat="1" x14ac:dyDescent="0.35">
      <c r="A19" s="12" t="s">
        <v>103</v>
      </c>
      <c r="B19" s="12" t="s">
        <v>20</v>
      </c>
      <c r="C19" s="29" t="s">
        <v>21</v>
      </c>
      <c r="D19" s="24">
        <v>10</v>
      </c>
      <c r="E19" s="34"/>
      <c r="F19" s="34">
        <f>Tabela1[[#This Row],[Ilość sztuk]]*Tabela1[[#This Row],[Cena jedn. netto ]]</f>
        <v>0</v>
      </c>
    </row>
    <row r="20" spans="1:6" s="8" customFormat="1" x14ac:dyDescent="0.35">
      <c r="A20" s="9" t="s">
        <v>103</v>
      </c>
      <c r="B20" s="9" t="s">
        <v>17</v>
      </c>
      <c r="C20" s="28" t="s">
        <v>22</v>
      </c>
      <c r="D20" s="23">
        <v>10</v>
      </c>
      <c r="E20" s="33"/>
      <c r="F20" s="33">
        <f>Tabela1[[#This Row],[Ilość sztuk]]*Tabela1[[#This Row],[Cena jedn. netto ]]</f>
        <v>0</v>
      </c>
    </row>
    <row r="21" spans="1:6" s="11" customFormat="1" x14ac:dyDescent="0.35">
      <c r="A21" s="12" t="s">
        <v>103</v>
      </c>
      <c r="B21" s="12" t="s">
        <v>17</v>
      </c>
      <c r="C21" s="29" t="s">
        <v>23</v>
      </c>
      <c r="D21" s="24">
        <v>10</v>
      </c>
      <c r="E21" s="34"/>
      <c r="F21" s="34">
        <f>Tabela1[[#This Row],[Ilość sztuk]]*Tabela1[[#This Row],[Cena jedn. netto ]]</f>
        <v>0</v>
      </c>
    </row>
    <row r="22" spans="1:6" s="8" customFormat="1" x14ac:dyDescent="0.35">
      <c r="A22" s="9" t="s">
        <v>103</v>
      </c>
      <c r="B22" s="9" t="s">
        <v>24</v>
      </c>
      <c r="C22" s="28" t="s">
        <v>25</v>
      </c>
      <c r="D22" s="23">
        <v>10</v>
      </c>
      <c r="E22" s="33"/>
      <c r="F22" s="33">
        <f>Tabela1[[#This Row],[Ilość sztuk]]*Tabela1[[#This Row],[Cena jedn. netto ]]</f>
        <v>0</v>
      </c>
    </row>
    <row r="23" spans="1:6" s="11" customFormat="1" x14ac:dyDescent="0.35">
      <c r="A23" s="12" t="s">
        <v>103</v>
      </c>
      <c r="B23" s="12" t="s">
        <v>17</v>
      </c>
      <c r="C23" s="29" t="s">
        <v>26</v>
      </c>
      <c r="D23" s="24">
        <v>10</v>
      </c>
      <c r="E23" s="34"/>
      <c r="F23" s="34">
        <f>Tabela1[[#This Row],[Ilość sztuk]]*Tabela1[[#This Row],[Cena jedn. netto ]]</f>
        <v>0</v>
      </c>
    </row>
    <row r="24" spans="1:6" s="8" customFormat="1" x14ac:dyDescent="0.35">
      <c r="A24" s="9" t="s">
        <v>103</v>
      </c>
      <c r="B24" s="9" t="s">
        <v>20</v>
      </c>
      <c r="C24" s="28" t="s">
        <v>27</v>
      </c>
      <c r="D24" s="23">
        <v>10</v>
      </c>
      <c r="E24" s="33"/>
      <c r="F24" s="33">
        <f>Tabela1[[#This Row],[Ilość sztuk]]*Tabela1[[#This Row],[Cena jedn. netto ]]</f>
        <v>0</v>
      </c>
    </row>
    <row r="25" spans="1:6" s="11" customFormat="1" x14ac:dyDescent="0.35">
      <c r="A25" s="12" t="s">
        <v>104</v>
      </c>
      <c r="B25" s="12" t="s">
        <v>29</v>
      </c>
      <c r="C25" s="29" t="s">
        <v>28</v>
      </c>
      <c r="D25" s="24">
        <v>20</v>
      </c>
      <c r="E25" s="34"/>
      <c r="F25" s="34">
        <f>Tabela1[[#This Row],[Ilość sztuk]]*Tabela1[[#This Row],[Cena jedn. netto ]]</f>
        <v>0</v>
      </c>
    </row>
    <row r="26" spans="1:6" s="8" customFormat="1" x14ac:dyDescent="0.35">
      <c r="A26" s="9" t="s">
        <v>105</v>
      </c>
      <c r="B26" s="9" t="s">
        <v>30</v>
      </c>
      <c r="C26" s="28" t="s">
        <v>31</v>
      </c>
      <c r="D26" s="23">
        <v>100</v>
      </c>
      <c r="E26" s="33"/>
      <c r="F26" s="33">
        <f>Tabela1[[#This Row],[Ilość sztuk]]*Tabela1[[#This Row],[Cena jedn. netto ]]</f>
        <v>0</v>
      </c>
    </row>
    <row r="27" spans="1:6" s="11" customFormat="1" x14ac:dyDescent="0.35">
      <c r="A27" s="12" t="s">
        <v>106</v>
      </c>
      <c r="B27" s="12" t="s">
        <v>32</v>
      </c>
      <c r="C27" s="29" t="s">
        <v>33</v>
      </c>
      <c r="D27" s="24">
        <v>20</v>
      </c>
      <c r="E27" s="34"/>
      <c r="F27" s="34">
        <f>Tabela1[[#This Row],[Ilość sztuk]]*Tabela1[[#This Row],[Cena jedn. netto ]]</f>
        <v>0</v>
      </c>
    </row>
    <row r="28" spans="1:6" s="8" customFormat="1" x14ac:dyDescent="0.35">
      <c r="A28" s="9" t="s">
        <v>106</v>
      </c>
      <c r="B28" s="9" t="s">
        <v>32</v>
      </c>
      <c r="C28" s="28" t="s">
        <v>34</v>
      </c>
      <c r="D28" s="23">
        <v>20</v>
      </c>
      <c r="E28" s="33"/>
      <c r="F28" s="33">
        <f>Tabela1[[#This Row],[Ilość sztuk]]*Tabela1[[#This Row],[Cena jedn. netto ]]</f>
        <v>0</v>
      </c>
    </row>
    <row r="29" spans="1:6" s="11" customFormat="1" x14ac:dyDescent="0.35">
      <c r="A29" s="12" t="s">
        <v>106</v>
      </c>
      <c r="B29" s="12" t="s">
        <v>32</v>
      </c>
      <c r="C29" s="29" t="s">
        <v>35</v>
      </c>
      <c r="D29" s="24">
        <v>20</v>
      </c>
      <c r="E29" s="34"/>
      <c r="F29" s="34">
        <f>Tabela1[[#This Row],[Ilość sztuk]]*Tabela1[[#This Row],[Cena jedn. netto ]]</f>
        <v>0</v>
      </c>
    </row>
    <row r="30" spans="1:6" s="8" customFormat="1" x14ac:dyDescent="0.35">
      <c r="A30" s="9" t="s">
        <v>106</v>
      </c>
      <c r="B30" s="9" t="s">
        <v>5</v>
      </c>
      <c r="C30" s="28" t="s">
        <v>6</v>
      </c>
      <c r="D30" s="23">
        <v>20</v>
      </c>
      <c r="E30" s="33"/>
      <c r="F30" s="33">
        <f>Tabela1[[#This Row],[Ilość sztuk]]*Tabela1[[#This Row],[Cena jedn. netto ]]</f>
        <v>0</v>
      </c>
    </row>
    <row r="31" spans="1:6" s="11" customFormat="1" x14ac:dyDescent="0.35">
      <c r="A31" s="12" t="s">
        <v>36</v>
      </c>
      <c r="B31" s="12" t="s">
        <v>37</v>
      </c>
      <c r="C31" s="29" t="s">
        <v>49</v>
      </c>
      <c r="D31" s="24">
        <v>10</v>
      </c>
      <c r="E31" s="34"/>
      <c r="F31" s="34">
        <f>Tabela1[[#This Row],[Ilość sztuk]]*Tabela1[[#This Row],[Cena jedn. netto ]]</f>
        <v>0</v>
      </c>
    </row>
    <row r="32" spans="1:6" s="8" customFormat="1" x14ac:dyDescent="0.35">
      <c r="A32" s="9" t="s">
        <v>107</v>
      </c>
      <c r="B32" s="9" t="s">
        <v>38</v>
      </c>
      <c r="C32" s="28" t="s">
        <v>39</v>
      </c>
      <c r="D32" s="23">
        <v>5</v>
      </c>
      <c r="E32" s="33"/>
      <c r="F32" s="33">
        <f>Tabela1[[#This Row],[Ilość sztuk]]*Tabela1[[#This Row],[Cena jedn. netto ]]</f>
        <v>0</v>
      </c>
    </row>
    <row r="33" spans="1:6" s="11" customFormat="1" x14ac:dyDescent="0.35">
      <c r="A33" s="12" t="s">
        <v>108</v>
      </c>
      <c r="B33" s="12" t="s">
        <v>17</v>
      </c>
      <c r="C33" s="29" t="s">
        <v>40</v>
      </c>
      <c r="D33" s="24">
        <v>40</v>
      </c>
      <c r="E33" s="34"/>
      <c r="F33" s="34">
        <f>Tabela1[[#This Row],[Ilość sztuk]]*Tabela1[[#This Row],[Cena jedn. netto ]]</f>
        <v>0</v>
      </c>
    </row>
    <row r="34" spans="1:6" s="8" customFormat="1" x14ac:dyDescent="0.35">
      <c r="A34" s="9" t="s">
        <v>41</v>
      </c>
      <c r="B34" s="9" t="s">
        <v>42</v>
      </c>
      <c r="C34" s="28">
        <v>1386743</v>
      </c>
      <c r="D34" s="23">
        <v>20</v>
      </c>
      <c r="E34" s="33"/>
      <c r="F34" s="33">
        <f>Tabela1[[#This Row],[Ilość sztuk]]*Tabela1[[#This Row],[Cena jedn. netto ]]</f>
        <v>0</v>
      </c>
    </row>
    <row r="35" spans="1:6" s="11" customFormat="1" x14ac:dyDescent="0.35">
      <c r="A35" s="12" t="s">
        <v>43</v>
      </c>
      <c r="B35" s="12" t="s">
        <v>44</v>
      </c>
      <c r="C35" s="29">
        <v>300113360</v>
      </c>
      <c r="D35" s="24">
        <v>20</v>
      </c>
      <c r="E35" s="34"/>
      <c r="F35" s="34">
        <f>Tabela1[[#This Row],[Ilość sztuk]]*Tabela1[[#This Row],[Cena jedn. netto ]]</f>
        <v>0</v>
      </c>
    </row>
    <row r="36" spans="1:6" s="8" customFormat="1" x14ac:dyDescent="0.35">
      <c r="A36" s="9" t="s">
        <v>45</v>
      </c>
      <c r="B36" s="9" t="s">
        <v>42</v>
      </c>
      <c r="C36" s="28">
        <v>1386786</v>
      </c>
      <c r="D36" s="23">
        <v>20</v>
      </c>
      <c r="E36" s="33"/>
      <c r="F36" s="33">
        <f>Tabela1[[#This Row],[Ilość sztuk]]*Tabela1[[#This Row],[Cena jedn. netto ]]</f>
        <v>0</v>
      </c>
    </row>
    <row r="37" spans="1:6" s="11" customFormat="1" x14ac:dyDescent="0.35">
      <c r="A37" s="12" t="s">
        <v>46</v>
      </c>
      <c r="B37" s="12" t="s">
        <v>42</v>
      </c>
      <c r="C37" s="29">
        <v>1386794</v>
      </c>
      <c r="D37" s="24">
        <v>20</v>
      </c>
      <c r="E37" s="34"/>
      <c r="F37" s="34">
        <f>Tabela1[[#This Row],[Ilość sztuk]]*Tabela1[[#This Row],[Cena jedn. netto ]]</f>
        <v>0</v>
      </c>
    </row>
    <row r="38" spans="1:6" s="8" customFormat="1" x14ac:dyDescent="0.35">
      <c r="A38" s="9" t="s">
        <v>107</v>
      </c>
      <c r="B38" s="9" t="s">
        <v>47</v>
      </c>
      <c r="C38" s="28" t="s">
        <v>48</v>
      </c>
      <c r="D38" s="23">
        <v>10</v>
      </c>
      <c r="E38" s="33"/>
      <c r="F38" s="33">
        <f>Tabela1[[#This Row],[Ilość sztuk]]*Tabela1[[#This Row],[Cena jedn. netto ]]</f>
        <v>0</v>
      </c>
    </row>
    <row r="39" spans="1:6" s="11" customFormat="1" x14ac:dyDescent="0.35">
      <c r="A39" s="14" t="s">
        <v>78</v>
      </c>
      <c r="B39" s="14" t="s">
        <v>79</v>
      </c>
      <c r="C39" s="30" t="s">
        <v>80</v>
      </c>
      <c r="D39" s="25">
        <v>1</v>
      </c>
      <c r="E39" s="35"/>
      <c r="F39" s="34">
        <f>Tabela1[[#This Row],[Ilość sztuk]]*Tabela1[[#This Row],[Cena jedn. netto ]]</f>
        <v>0</v>
      </c>
    </row>
    <row r="40" spans="1:6" s="8" customFormat="1" x14ac:dyDescent="0.35">
      <c r="A40" s="10" t="s">
        <v>51</v>
      </c>
      <c r="B40" s="10" t="s">
        <v>50</v>
      </c>
      <c r="C40" s="31" t="s">
        <v>54</v>
      </c>
      <c r="D40" s="26">
        <v>8</v>
      </c>
      <c r="E40" s="36"/>
      <c r="F40" s="33">
        <f>Tabela1[[#This Row],[Ilość sztuk]]*Tabela1[[#This Row],[Cena jedn. netto ]]</f>
        <v>0</v>
      </c>
    </row>
    <row r="41" spans="1:6" s="11" customFormat="1" x14ac:dyDescent="0.35">
      <c r="A41" s="14" t="s">
        <v>52</v>
      </c>
      <c r="B41" s="14" t="s">
        <v>50</v>
      </c>
      <c r="C41" s="30" t="s">
        <v>53</v>
      </c>
      <c r="D41" s="25">
        <v>6</v>
      </c>
      <c r="E41" s="35"/>
      <c r="F41" s="34">
        <f>Tabela1[[#This Row],[Ilość sztuk]]*Tabela1[[#This Row],[Cena jedn. netto ]]</f>
        <v>0</v>
      </c>
    </row>
    <row r="42" spans="1:6" s="8" customFormat="1" x14ac:dyDescent="0.35">
      <c r="A42" s="10" t="s">
        <v>56</v>
      </c>
      <c r="B42" s="10" t="s">
        <v>57</v>
      </c>
      <c r="C42" s="31" t="s">
        <v>55</v>
      </c>
      <c r="D42" s="26">
        <v>20</v>
      </c>
      <c r="E42" s="36"/>
      <c r="F42" s="33">
        <f>Tabela1[[#This Row],[Ilość sztuk]]*Tabela1[[#This Row],[Cena jedn. netto ]]</f>
        <v>0</v>
      </c>
    </row>
    <row r="43" spans="1:6" s="11" customFormat="1" x14ac:dyDescent="0.35">
      <c r="A43" s="14" t="s">
        <v>81</v>
      </c>
      <c r="B43" s="14" t="s">
        <v>57</v>
      </c>
      <c r="C43" s="30" t="s">
        <v>82</v>
      </c>
      <c r="D43" s="25">
        <v>6</v>
      </c>
      <c r="E43" s="35"/>
      <c r="F43" s="34">
        <f>Tabela1[[#This Row],[Ilość sztuk]]*Tabela1[[#This Row],[Cena jedn. netto ]]</f>
        <v>0</v>
      </c>
    </row>
    <row r="44" spans="1:6" s="8" customFormat="1" x14ac:dyDescent="0.35">
      <c r="A44" s="10" t="s">
        <v>4</v>
      </c>
      <c r="B44" s="10" t="s">
        <v>86</v>
      </c>
      <c r="C44" s="31" t="s">
        <v>85</v>
      </c>
      <c r="D44" s="26">
        <v>10</v>
      </c>
      <c r="E44" s="36"/>
      <c r="F44" s="33">
        <f>Tabela1[[#This Row],[Ilość sztuk]]*Tabela1[[#This Row],[Cena jedn. netto ]]</f>
        <v>0</v>
      </c>
    </row>
    <row r="45" spans="1:6" s="11" customFormat="1" x14ac:dyDescent="0.35">
      <c r="A45" s="14" t="s">
        <v>4</v>
      </c>
      <c r="B45" s="14" t="s">
        <v>59</v>
      </c>
      <c r="C45" s="30" t="s">
        <v>58</v>
      </c>
      <c r="D45" s="25">
        <v>20</v>
      </c>
      <c r="E45" s="35"/>
      <c r="F45" s="34">
        <f>Tabela1[[#This Row],[Ilość sztuk]]*Tabela1[[#This Row],[Cena jedn. netto ]]</f>
        <v>0</v>
      </c>
    </row>
    <row r="46" spans="1:6" s="8" customFormat="1" x14ac:dyDescent="0.35">
      <c r="A46" s="10" t="s">
        <v>4</v>
      </c>
      <c r="B46" s="10" t="s">
        <v>59</v>
      </c>
      <c r="C46" s="31" t="s">
        <v>60</v>
      </c>
      <c r="D46" s="26">
        <v>20</v>
      </c>
      <c r="E46" s="36"/>
      <c r="F46" s="33">
        <f>Tabela1[[#This Row],[Ilość sztuk]]*Tabela1[[#This Row],[Cena jedn. netto ]]</f>
        <v>0</v>
      </c>
    </row>
    <row r="47" spans="1:6" s="11" customFormat="1" x14ac:dyDescent="0.35">
      <c r="A47" s="14" t="s">
        <v>61</v>
      </c>
      <c r="B47" s="16" t="s">
        <v>62</v>
      </c>
      <c r="C47" s="30" t="s">
        <v>63</v>
      </c>
      <c r="D47" s="25">
        <v>40</v>
      </c>
      <c r="E47" s="35"/>
      <c r="F47" s="34">
        <f>Tabela1[[#This Row],[Ilość sztuk]]*Tabela1[[#This Row],[Cena jedn. netto ]]</f>
        <v>0</v>
      </c>
    </row>
    <row r="48" spans="1:6" s="8" customFormat="1" x14ac:dyDescent="0.35">
      <c r="A48" s="10" t="s">
        <v>64</v>
      </c>
      <c r="B48" s="10" t="s">
        <v>65</v>
      </c>
      <c r="C48" s="31" t="s">
        <v>66</v>
      </c>
      <c r="D48" s="26">
        <v>4</v>
      </c>
      <c r="E48" s="36"/>
      <c r="F48" s="33">
        <f>Tabela1[[#This Row],[Ilość sztuk]]*Tabela1[[#This Row],[Cena jedn. netto ]]</f>
        <v>0</v>
      </c>
    </row>
    <row r="49" spans="1:6" s="11" customFormat="1" x14ac:dyDescent="0.35">
      <c r="A49" s="14" t="s">
        <v>67</v>
      </c>
      <c r="B49" s="14" t="s">
        <v>68</v>
      </c>
      <c r="C49" s="30" t="s">
        <v>69</v>
      </c>
      <c r="D49" s="25">
        <v>6</v>
      </c>
      <c r="E49" s="35"/>
      <c r="F49" s="34">
        <f>Tabela1[[#This Row],[Ilość sztuk]]*Tabela1[[#This Row],[Cena jedn. netto ]]</f>
        <v>0</v>
      </c>
    </row>
    <row r="50" spans="1:6" s="8" customFormat="1" x14ac:dyDescent="0.35">
      <c r="A50" s="10" t="s">
        <v>71</v>
      </c>
      <c r="B50" s="10" t="s">
        <v>72</v>
      </c>
      <c r="C50" s="31" t="s">
        <v>70</v>
      </c>
      <c r="D50" s="26">
        <v>4</v>
      </c>
      <c r="E50" s="36"/>
      <c r="F50" s="33">
        <f>Tabela1[[#This Row],[Ilość sztuk]]*Tabela1[[#This Row],[Cena jedn. netto ]]</f>
        <v>0</v>
      </c>
    </row>
    <row r="51" spans="1:6" s="11" customFormat="1" x14ac:dyDescent="0.35">
      <c r="A51" s="14" t="s">
        <v>73</v>
      </c>
      <c r="B51" s="14" t="s">
        <v>74</v>
      </c>
      <c r="C51" s="30" t="s">
        <v>75</v>
      </c>
      <c r="D51" s="25">
        <v>20</v>
      </c>
      <c r="E51" s="35"/>
      <c r="F51" s="34">
        <f>Tabela1[[#This Row],[Ilość sztuk]]*Tabela1[[#This Row],[Cena jedn. netto ]]</f>
        <v>0</v>
      </c>
    </row>
    <row r="52" spans="1:6" s="8" customFormat="1" x14ac:dyDescent="0.35">
      <c r="A52" s="10" t="s">
        <v>76</v>
      </c>
      <c r="B52" s="10" t="s">
        <v>74</v>
      </c>
      <c r="C52" s="31" t="s">
        <v>77</v>
      </c>
      <c r="D52" s="26">
        <v>10</v>
      </c>
      <c r="E52" s="36"/>
      <c r="F52" s="33">
        <f>Tabela1[[#This Row],[Ilość sztuk]]*Tabela1[[#This Row],[Cena jedn. netto ]]</f>
        <v>0</v>
      </c>
    </row>
    <row r="53" spans="1:6" s="11" customFormat="1" x14ac:dyDescent="0.35">
      <c r="A53" s="14" t="s">
        <v>83</v>
      </c>
      <c r="B53" s="14" t="s">
        <v>74</v>
      </c>
      <c r="C53" s="30" t="s">
        <v>84</v>
      </c>
      <c r="D53" s="25">
        <v>10</v>
      </c>
      <c r="E53" s="35"/>
      <c r="F53" s="34">
        <f>Tabela1[[#This Row],[Ilość sztuk]]*Tabela1[[#This Row],[Cena jedn. netto ]]</f>
        <v>0</v>
      </c>
    </row>
    <row r="54" spans="1:6" s="8" customFormat="1" x14ac:dyDescent="0.35">
      <c r="A54" s="10" t="s">
        <v>88</v>
      </c>
      <c r="B54" s="10" t="s">
        <v>89</v>
      </c>
      <c r="C54" s="31" t="s">
        <v>87</v>
      </c>
      <c r="D54" s="26">
        <v>4</v>
      </c>
      <c r="E54" s="36"/>
      <c r="F54" s="33">
        <f>Tabela1[[#This Row],[Ilość sztuk]]*Tabela1[[#This Row],[Cena jedn. netto ]]</f>
        <v>0</v>
      </c>
    </row>
    <row r="55" spans="1:6" s="11" customFormat="1" x14ac:dyDescent="0.35">
      <c r="A55" s="14" t="s">
        <v>114</v>
      </c>
      <c r="B55" s="14" t="s">
        <v>90</v>
      </c>
      <c r="C55" s="30" t="s">
        <v>115</v>
      </c>
      <c r="D55" s="25">
        <v>5</v>
      </c>
      <c r="E55" s="35"/>
      <c r="F55" s="34">
        <f>Tabela1[[#This Row],[Ilość sztuk]]*Tabela1[[#This Row],[Cena jedn. netto ]]</f>
        <v>0</v>
      </c>
    </row>
    <row r="56" spans="1:6" s="8" customFormat="1" ht="16.5" x14ac:dyDescent="0.35">
      <c r="A56" s="10" t="s">
        <v>95</v>
      </c>
      <c r="B56" s="10"/>
      <c r="C56" s="31"/>
      <c r="D56" s="26" t="s">
        <v>91</v>
      </c>
      <c r="E56" s="36"/>
      <c r="F56" s="33">
        <f>2*Tabela1[[#This Row],[Cena jedn. netto ]]</f>
        <v>0</v>
      </c>
    </row>
    <row r="57" spans="1:6" s="11" customFormat="1" ht="16.5" x14ac:dyDescent="0.35">
      <c r="A57" s="14" t="s">
        <v>96</v>
      </c>
      <c r="B57" s="14"/>
      <c r="C57" s="30"/>
      <c r="D57" s="25" t="s">
        <v>91</v>
      </c>
      <c r="E57" s="35"/>
      <c r="F57" s="34">
        <f>2*Tabela1[[#This Row],[Cena jedn. netto ]]</f>
        <v>0</v>
      </c>
    </row>
    <row r="58" spans="1:6" s="8" customFormat="1" ht="16.5" x14ac:dyDescent="0.35">
      <c r="A58" s="10" t="s">
        <v>97</v>
      </c>
      <c r="B58" s="10"/>
      <c r="C58" s="31"/>
      <c r="D58" s="26" t="s">
        <v>92</v>
      </c>
      <c r="E58" s="36"/>
      <c r="F58" s="33">
        <f>30*Tabela1[[#This Row],[Cena jedn. netto ]]</f>
        <v>0</v>
      </c>
    </row>
    <row r="59" spans="1:6" s="11" customFormat="1" ht="16.5" x14ac:dyDescent="0.35">
      <c r="A59" s="14" t="s">
        <v>98</v>
      </c>
      <c r="B59" s="14"/>
      <c r="C59" s="30"/>
      <c r="D59" s="25" t="s">
        <v>93</v>
      </c>
      <c r="E59" s="35"/>
      <c r="F59" s="34">
        <f>12*Tabela1[[#This Row],[Cena jedn. netto ]]</f>
        <v>0</v>
      </c>
    </row>
    <row r="60" spans="1:6" s="8" customFormat="1" ht="17" thickBot="1" x14ac:dyDescent="0.4">
      <c r="A60" s="10" t="s">
        <v>99</v>
      </c>
      <c r="B60" s="10"/>
      <c r="C60" s="31"/>
      <c r="D60" s="26" t="s">
        <v>94</v>
      </c>
      <c r="E60" s="36"/>
      <c r="F60" s="33">
        <f>6*Tabela1[[#This Row],[Cena jedn. netto ]]</f>
        <v>0</v>
      </c>
    </row>
    <row r="61" spans="1:6" ht="24" thickBot="1" x14ac:dyDescent="0.6">
      <c r="A61" s="41" t="s">
        <v>119</v>
      </c>
      <c r="B61" s="9"/>
      <c r="C61" s="28"/>
      <c r="D61" s="26"/>
      <c r="E61" s="36"/>
      <c r="F61" s="42">
        <f>SUM(F6:F60)</f>
        <v>0</v>
      </c>
    </row>
    <row r="62" spans="1:6" x14ac:dyDescent="0.35">
      <c r="A62" s="17"/>
      <c r="B62" s="17"/>
      <c r="C62" s="17"/>
      <c r="D62" s="19"/>
      <c r="E62" s="39"/>
      <c r="F62" s="7"/>
    </row>
    <row r="63" spans="1:6" x14ac:dyDescent="0.35">
      <c r="A63" s="17"/>
      <c r="B63" s="18"/>
      <c r="C63" s="18"/>
      <c r="D63" s="19"/>
      <c r="E63" s="39"/>
      <c r="F63" s="7"/>
    </row>
    <row r="64" spans="1:6" x14ac:dyDescent="0.35">
      <c r="A64" s="17"/>
      <c r="B64" s="18"/>
      <c r="C64" s="18"/>
      <c r="D64" s="19"/>
      <c r="E64" s="39"/>
      <c r="F64" s="7"/>
    </row>
    <row r="65" spans="1:6" x14ac:dyDescent="0.35">
      <c r="A65" s="17"/>
      <c r="B65" s="18"/>
      <c r="C65" s="18"/>
      <c r="D65" s="19"/>
      <c r="E65" s="39"/>
      <c r="F65" s="7"/>
    </row>
    <row r="66" spans="1:6" x14ac:dyDescent="0.35">
      <c r="A66" s="20"/>
      <c r="B66" s="20"/>
      <c r="C66" s="21"/>
      <c r="D66" s="19"/>
      <c r="E66" s="39"/>
      <c r="F66" s="7"/>
    </row>
    <row r="67" spans="1:6" x14ac:dyDescent="0.35">
      <c r="A67" s="20"/>
      <c r="B67" s="20"/>
      <c r="C67" s="22"/>
      <c r="D67" s="19"/>
      <c r="E67" s="39"/>
      <c r="F67" s="7"/>
    </row>
    <row r="68" spans="1:6" x14ac:dyDescent="0.35">
      <c r="A68" s="20"/>
      <c r="B68" s="20"/>
      <c r="C68" s="21"/>
      <c r="D68" s="19"/>
      <c r="E68" s="39"/>
      <c r="F68" s="7"/>
    </row>
    <row r="69" spans="1:6" x14ac:dyDescent="0.35">
      <c r="A69" s="20"/>
      <c r="B69" s="20"/>
      <c r="C69" s="21"/>
      <c r="D69" s="19"/>
      <c r="E69" s="39"/>
      <c r="F69" s="7"/>
    </row>
    <row r="70" spans="1:6" x14ac:dyDescent="0.35">
      <c r="B70" s="15"/>
      <c r="D70" s="5"/>
      <c r="E70" s="39"/>
      <c r="F70" s="7"/>
    </row>
    <row r="71" spans="1:6" x14ac:dyDescent="0.35">
      <c r="D71" s="5"/>
      <c r="E71" s="39"/>
      <c r="F71" s="7"/>
    </row>
    <row r="72" spans="1:6" x14ac:dyDescent="0.35">
      <c r="D72" s="5"/>
      <c r="E72" s="39"/>
      <c r="F72" s="7"/>
    </row>
    <row r="73" spans="1:6" x14ac:dyDescent="0.35">
      <c r="D73" s="5"/>
      <c r="E73" s="39"/>
      <c r="F73" s="7"/>
    </row>
    <row r="74" spans="1:6" x14ac:dyDescent="0.35">
      <c r="D74" s="5"/>
      <c r="E74" s="39"/>
      <c r="F74" s="7"/>
    </row>
    <row r="75" spans="1:6" x14ac:dyDescent="0.35">
      <c r="D75" s="5"/>
      <c r="E75" s="39"/>
      <c r="F75" s="7"/>
    </row>
    <row r="76" spans="1:6" x14ac:dyDescent="0.35">
      <c r="D76" s="5"/>
      <c r="E76" s="39"/>
      <c r="F76" s="7"/>
    </row>
    <row r="80" spans="1:6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6"/>
      <c r="B83" s="3"/>
    </row>
    <row r="84" spans="1:2" x14ac:dyDescent="0.35">
      <c r="A84" s="6"/>
      <c r="B84" s="3"/>
    </row>
    <row r="85" spans="1:2" x14ac:dyDescent="0.35">
      <c r="A85" s="6"/>
      <c r="B85" s="3"/>
    </row>
    <row r="86" spans="1:2" x14ac:dyDescent="0.35">
      <c r="A86" s="6"/>
      <c r="B86" s="3"/>
    </row>
    <row r="87" spans="1:2" x14ac:dyDescent="0.35">
      <c r="A87" s="6"/>
      <c r="B87" s="3"/>
    </row>
    <row r="88" spans="1:2" x14ac:dyDescent="0.35">
      <c r="A88" s="6"/>
      <c r="B88" s="3"/>
    </row>
    <row r="89" spans="1:2" x14ac:dyDescent="0.35">
      <c r="A89" s="6"/>
      <c r="B89" s="3"/>
    </row>
    <row r="90" spans="1:2" x14ac:dyDescent="0.35">
      <c r="A90" s="6"/>
      <c r="B90" s="3"/>
    </row>
    <row r="91" spans="1:2" x14ac:dyDescent="0.35">
      <c r="A91" s="6"/>
      <c r="B91" s="3"/>
    </row>
    <row r="92" spans="1:2" x14ac:dyDescent="0.35">
      <c r="A92" s="6"/>
      <c r="B92" s="3"/>
    </row>
    <row r="96" spans="1:2" x14ac:dyDescent="0.35">
      <c r="A96" s="6"/>
      <c r="B96" s="3"/>
    </row>
    <row r="97" spans="1:2" x14ac:dyDescent="0.35">
      <c r="A97" s="6"/>
      <c r="B97" s="3"/>
    </row>
    <row r="98" spans="1:2" x14ac:dyDescent="0.35">
      <c r="A98" s="6"/>
      <c r="B98" s="3"/>
    </row>
    <row r="99" spans="1:2" x14ac:dyDescent="0.35">
      <c r="A99" s="6"/>
      <c r="B99" s="3"/>
    </row>
    <row r="100" spans="1:2" x14ac:dyDescent="0.35">
      <c r="A100" s="6"/>
      <c r="B100" s="3"/>
    </row>
    <row r="101" spans="1:2" x14ac:dyDescent="0.35">
      <c r="A101" s="6"/>
      <c r="B101" s="3"/>
    </row>
    <row r="102" spans="1:2" x14ac:dyDescent="0.35">
      <c r="A102" s="6"/>
      <c r="B102" s="3"/>
    </row>
    <row r="103" spans="1:2" x14ac:dyDescent="0.35">
      <c r="A103" s="6"/>
      <c r="B103" s="3"/>
    </row>
    <row r="104" spans="1:2" x14ac:dyDescent="0.35">
      <c r="A104" s="6"/>
      <c r="B104" s="3"/>
    </row>
    <row r="105" spans="1:2" x14ac:dyDescent="0.35">
      <c r="A105" s="6"/>
      <c r="B105" s="3"/>
    </row>
    <row r="106" spans="1:2" x14ac:dyDescent="0.35">
      <c r="A106" s="6"/>
      <c r="B106" s="3"/>
    </row>
    <row r="107" spans="1:2" x14ac:dyDescent="0.35">
      <c r="A107" s="3"/>
      <c r="B107" s="3"/>
    </row>
    <row r="108" spans="1:2" x14ac:dyDescent="0.35">
      <c r="A108" s="3"/>
      <c r="B108" s="3"/>
    </row>
  </sheetData>
  <mergeCells count="1">
    <mergeCell ref="A2:F3"/>
  </mergeCells>
  <phoneticPr fontId="2" type="noConversion"/>
  <pageMargins left="0.7" right="0.7" top="0.75" bottom="0.75" header="0.3" footer="0.3"/>
  <pageSetup paperSize="9" scale="48" orientation="landscape" r:id="rId1"/>
  <headerFooter>
    <oddHeader xml:space="preserve">&amp;LNr sprawy: 7/2020/BK/AutoInvent&amp;C                                                    Załącznik nr 2 do Zapytania ofertowego
</oddHeader>
  </headerFooter>
  <rowBreaks count="1" manualBreakCount="1">
    <brk id="62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cp:lastPrinted>2020-03-30T09:46:17Z</cp:lastPrinted>
  <dcterms:created xsi:type="dcterms:W3CDTF">2020-01-15T12:46:55Z</dcterms:created>
  <dcterms:modified xsi:type="dcterms:W3CDTF">2020-04-14T11:19:03Z</dcterms:modified>
</cp:coreProperties>
</file>